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wno\Documents\Budget\FY22 Budget\"/>
    </mc:Choice>
  </mc:AlternateContent>
  <xr:revisionPtr revIDLastSave="0" documentId="13_ncr:1_{1EC04D1D-F20F-4F60-9C1E-4055C5BA5489}" xr6:coauthVersionLast="47" xr6:coauthVersionMax="47" xr10:uidLastSave="{00000000-0000-0000-0000-000000000000}"/>
  <workbookProtection workbookAlgorithmName="SHA-512" workbookHashValue="Y1a2yFSBaouqbJigtj9753IHLpBinjeSJn8tUtaCXQ59SwX0RSnL+Ls5ja2NyVtCYhiC9wSDgfKUmQyTT323XA==" workbookSaltValue="mMbhvBwxKU6zmjUzwlvmuQ==" workbookSpinCount="100000" lockStructure="1"/>
  <bookViews>
    <workbookView xWindow="-108" yWindow="-108" windowWidth="23256" windowHeight="12576" activeTab="1" xr2:uid="{B886CCE8-5BB7-4D42-BD19-D32A8EF24AAB}"/>
  </bookViews>
  <sheets>
    <sheet name="General FY22" sheetId="2" r:id="rId1"/>
    <sheet name="Sewer FY22" sheetId="1" r:id="rId2"/>
  </sheets>
  <externalReferences>
    <externalReference r:id="rId3"/>
  </externalReferences>
  <definedNames>
    <definedName name="Income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'General FY22'!$A$1:$C$106</definedName>
    <definedName name="_xlnm.Print_Area" localSheetId="1">'Sewer FY22'!$A$1:$F$49</definedName>
    <definedName name="_xlnm.Print_Titles" localSheetId="0">'General FY22'!$3:$3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9" i="2" l="1"/>
  <c r="B111" i="2" s="1"/>
  <c r="C102" i="2"/>
  <c r="C105" i="2" s="1"/>
  <c r="B102" i="2"/>
  <c r="B105" i="2" s="1"/>
  <c r="C90" i="2"/>
  <c r="B90" i="2"/>
  <c r="C82" i="2"/>
  <c r="C110" i="2" s="1"/>
  <c r="B82" i="2"/>
  <c r="B110" i="2" s="1"/>
  <c r="C74" i="2"/>
  <c r="B74" i="2"/>
  <c r="C68" i="2"/>
  <c r="B68" i="2"/>
  <c r="C63" i="2"/>
  <c r="B63" i="2"/>
  <c r="C57" i="2"/>
  <c r="B57" i="2"/>
  <c r="C47" i="2"/>
  <c r="B47" i="2"/>
  <c r="C38" i="2"/>
  <c r="B38" i="2"/>
  <c r="C28" i="2"/>
  <c r="B28" i="2"/>
  <c r="C22" i="2"/>
  <c r="C106" i="2" s="1"/>
  <c r="B22" i="2"/>
  <c r="B106" i="2" s="1"/>
  <c r="F48" i="1"/>
  <c r="F49" i="1" s="1"/>
  <c r="F46" i="1"/>
  <c r="E46" i="1"/>
  <c r="D46" i="1"/>
  <c r="E38" i="1"/>
  <c r="D38" i="1"/>
  <c r="F32" i="1"/>
  <c r="E32" i="1"/>
  <c r="D32" i="1"/>
  <c r="F25" i="1"/>
  <c r="E25" i="1"/>
  <c r="D25" i="1"/>
  <c r="F20" i="1"/>
  <c r="E20" i="1"/>
  <c r="E48" i="1" s="1"/>
  <c r="E49" i="1" s="1"/>
  <c r="D20" i="1"/>
  <c r="D48" i="1" s="1"/>
  <c r="F13" i="1"/>
  <c r="E13" i="1"/>
  <c r="D13" i="1"/>
  <c r="F7" i="1"/>
  <c r="E7" i="1"/>
  <c r="D7" i="1"/>
  <c r="D49" i="1" s="1"/>
  <c r="C109" i="2" l="1"/>
  <c r="C111" i="2" s="1"/>
</calcChain>
</file>

<file path=xl/sharedStrings.xml><?xml version="1.0" encoding="utf-8"?>
<sst xmlns="http://schemas.openxmlformats.org/spreadsheetml/2006/main" count="142" uniqueCount="133">
  <si>
    <t>FY21 Budget</t>
  </si>
  <si>
    <t>FY22 Budget</t>
  </si>
  <si>
    <t>Ordinary Income/Expense</t>
  </si>
  <si>
    <t>Income</t>
  </si>
  <si>
    <t>2-1-100 - Interest</t>
  </si>
  <si>
    <t>2-0-921 · Sewer User Fees</t>
  </si>
  <si>
    <t>2-0-924 · Sewer Tap Fees</t>
  </si>
  <si>
    <t>Total Income</t>
  </si>
  <si>
    <t>Expense</t>
  </si>
  <si>
    <t>Administrative</t>
  </si>
  <si>
    <t>2-2-100 - Bonds for Public Officials</t>
  </si>
  <si>
    <t>2-2-101 - Publishing &amp; Printing</t>
  </si>
  <si>
    <t>Total Administrative</t>
  </si>
  <si>
    <t>Contracted Services</t>
  </si>
  <si>
    <t>2-7-401 - Billing &amp; Collection</t>
  </si>
  <si>
    <t>2-7-402 - Operator</t>
  </si>
  <si>
    <t>2-7-403 - Auditing</t>
  </si>
  <si>
    <t>2-7-716 - Mowing</t>
  </si>
  <si>
    <t>Total Contracted Services</t>
  </si>
  <si>
    <t>General Expenses</t>
  </si>
  <si>
    <t>2-7-531 · TCEQ</t>
  </si>
  <si>
    <t>2-7-589 · Other Expense</t>
  </si>
  <si>
    <t>Total General Expense</t>
  </si>
  <si>
    <t>Lift Station Electricity</t>
  </si>
  <si>
    <t>2-7-461 - 1140 FM 149 W</t>
  </si>
  <si>
    <t>2-7-462 - FM 1774 Lift Station</t>
  </si>
  <si>
    <t>2-7-463 - W Johnson Ave</t>
  </si>
  <si>
    <t>2-7-464 - 1179 FM 149 W</t>
  </si>
  <si>
    <t>Total Lift Station Electricity</t>
  </si>
  <si>
    <t>Payroll</t>
  </si>
  <si>
    <t>2-6-100 - Part-Time Salaries</t>
  </si>
  <si>
    <t>2-6-101 - FICA - Social Security</t>
  </si>
  <si>
    <t>2-6-102 - FICA - Medicare</t>
  </si>
  <si>
    <t>Total Payroll</t>
  </si>
  <si>
    <t>Plant Expenses</t>
  </si>
  <si>
    <t>2-7-715 · Site Maintenance &amp; Improvements</t>
  </si>
  <si>
    <t>2-7-591 · Repairs</t>
  </si>
  <si>
    <t>2-7-456 · Laboratory (Testing Fees)</t>
  </si>
  <si>
    <t>2-7-270 · Gen. Supplies &amp; Mtls</t>
  </si>
  <si>
    <t>2-7-271 - Chemicals</t>
  </si>
  <si>
    <t>Total Plant Expenses</t>
  </si>
  <si>
    <t>Total Expense</t>
  </si>
  <si>
    <t>Net Income</t>
  </si>
  <si>
    <t>Town of Anderson
Proposed General Budget
October 1, 2021 to September 30, 2022</t>
  </si>
  <si>
    <t>FY21 
Proposed 
Budget</t>
  </si>
  <si>
    <t>FY22
Proposed
Budget</t>
  </si>
  <si>
    <t xml:space="preserve"> </t>
  </si>
  <si>
    <t>1-0-100 · AdValorem Tax - Current</t>
  </si>
  <si>
    <t>1-0-101 · AdValorem Tax - Prior Years</t>
  </si>
  <si>
    <t>1-0-102 · Penalty &amp; Int - Prior Yrs.</t>
  </si>
  <si>
    <t>1-0-104 · Penalty &amp; Interest - Current</t>
  </si>
  <si>
    <t>1-0-105 · 1% Gen Sales &amp; Use Tax</t>
  </si>
  <si>
    <t>1-0-106 · 1/4% Gen. Sales &amp; Use Tax - New</t>
  </si>
  <si>
    <t>1-0-201 · Franchise Tax - Entergy</t>
  </si>
  <si>
    <t>1-0-202 · Franchise Tax - Sprint</t>
  </si>
  <si>
    <t>1-0-203 · Franchise Tax - Others</t>
  </si>
  <si>
    <t>1-0-204 - Franchise Tax - Century Link</t>
  </si>
  <si>
    <t>1-0-205 - Franchise Tax - OOMA</t>
  </si>
  <si>
    <t>1-0-206 - Franchise Tax - United Telephone</t>
  </si>
  <si>
    <t>1-0-207 - Franchise Tax - Level 3 Comm</t>
  </si>
  <si>
    <t>1-0-208 - Franchise Tax - Granite</t>
  </si>
  <si>
    <t>1-0-300 · Town Hall Rental</t>
  </si>
  <si>
    <t>1-0-834 · Permit Fees</t>
  </si>
  <si>
    <t>1-0-901 · Interest Income</t>
  </si>
  <si>
    <t>Insurance</t>
  </si>
  <si>
    <t>1-5-544 · General Liab &amp; Property Damage</t>
  </si>
  <si>
    <t>1-5-546 · Bonds for Public Officials</t>
  </si>
  <si>
    <t>Total Insurance</t>
  </si>
  <si>
    <t>Miscellaneous</t>
  </si>
  <si>
    <t>1-5-160 - Petty Cash</t>
  </si>
  <si>
    <t>1-5-501 · Advertising</t>
  </si>
  <si>
    <t>1-5-510 · Travel/School/Dues</t>
  </si>
  <si>
    <t>1-5-511 - Clerical Training</t>
  </si>
  <si>
    <t>1-5-512 · Reimbursements of Expenses</t>
  </si>
  <si>
    <t>1-5-590 · Town Function Fund</t>
  </si>
  <si>
    <t>1-7-530 · Fire Protection</t>
  </si>
  <si>
    <t>Total Miscellaneous</t>
  </si>
  <si>
    <t>Office Expenses</t>
  </si>
  <si>
    <t>1-5-230 · Data Processing Supplies</t>
  </si>
  <si>
    <t>1-5-260 · General Office Supplies</t>
  </si>
  <si>
    <t>1-5-515 · Election Expenses</t>
  </si>
  <si>
    <t>1-5-573 · P.O. Box Rent</t>
  </si>
  <si>
    <t>1-5-585 · Telephone Services</t>
  </si>
  <si>
    <t>1-5-586 · Telephone Service - Cell Phone</t>
  </si>
  <si>
    <t>Total Office Expenses</t>
  </si>
  <si>
    <t>Other</t>
  </si>
  <si>
    <t>1-5-571 - TML Membership Fee</t>
  </si>
  <si>
    <t>1-5-574 · Contracted Services</t>
  </si>
  <si>
    <t>1-5-575 - Pest Control</t>
  </si>
  <si>
    <t>1-5-576 - Newspaper Subscription</t>
  </si>
  <si>
    <t>1-5-577 - Sam's Club Dues</t>
  </si>
  <si>
    <t>1-5-578 - Grimes County Chamber Dues</t>
  </si>
  <si>
    <t>1-5-587 · CETA</t>
  </si>
  <si>
    <t>Total Other</t>
  </si>
  <si>
    <t>Parks and Street Lights</t>
  </si>
  <si>
    <t>1-5-301 · Landscaping</t>
  </si>
  <si>
    <t>1-5-303 · Water</t>
  </si>
  <si>
    <t>1-6-450 · Electricity-Street Lights</t>
  </si>
  <si>
    <t>Total Parks and Street Lights</t>
  </si>
  <si>
    <t>1-5-108 · Salaries - Part-time &amp; Hourly</t>
  </si>
  <si>
    <t>1-5-116 · FICA (SS/MC)</t>
  </si>
  <si>
    <t>Special Services</t>
  </si>
  <si>
    <t>1-5-581 · Accounting &amp; Auditing</t>
  </si>
  <si>
    <t>1-5-582 · Legal</t>
  </si>
  <si>
    <t>1-5-583 · GCAD - Tax Assess. &amp; Collection</t>
  </si>
  <si>
    <t>Total Special Services</t>
  </si>
  <si>
    <t>Street Repair &amp; Maintenance</t>
  </si>
  <si>
    <t>1-6-270 - General Supplies</t>
  </si>
  <si>
    <t>1-6-445 -  Sign repairs, replace &amp; Maint.</t>
  </si>
  <si>
    <t>1-6-574 - Special Services</t>
  </si>
  <si>
    <t>1-6-576 · Street Mowing</t>
  </si>
  <si>
    <t>1-6-600 · Road Repair &amp; Maintenance</t>
  </si>
  <si>
    <t>Total Street Repair &amp; Maintenance</t>
  </si>
  <si>
    <t>Technology</t>
  </si>
  <si>
    <t>1-5-521 - Google Gsuite</t>
  </si>
  <si>
    <t>1-5-522 - Microsoft</t>
  </si>
  <si>
    <t>1-5-523 - Zoom</t>
  </si>
  <si>
    <t>1-5-524 - Other Technology</t>
  </si>
  <si>
    <t>1-5-525 - QuickBooks</t>
  </si>
  <si>
    <t>Total Technology</t>
  </si>
  <si>
    <t>Town Hall</t>
  </si>
  <si>
    <t>0-0-000 - Town Hall Rental Refund</t>
  </si>
  <si>
    <t>1-7-300 · Electricity</t>
  </si>
  <si>
    <t>1-7-301 · Town Hall Cleaning Supplies</t>
  </si>
  <si>
    <t>1-7-302 · Contract Service- Maintenence</t>
  </si>
  <si>
    <t>1-7-304 · Propane</t>
  </si>
  <si>
    <t>1-7-305 · Building Repairs</t>
  </si>
  <si>
    <t>1-7-306 - Water Bill</t>
  </si>
  <si>
    <t>1-7-307 - Heating &amp; Air Service Contract</t>
  </si>
  <si>
    <t>1-7-309 - Contract Service - Cleaning</t>
  </si>
  <si>
    <t>Total Town Hall</t>
  </si>
  <si>
    <t>Streets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</si>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</sst>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49" fontId="3" fillId="0" borderId="0" xfId="0" applyNumberFormat="1" applyFont="1" applyAlignment="1">
      <alignment horizontal="center"/>
    </xf>
    <xf numFmtId="44" fontId="4" fillId="0" borderId="1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44" fontId="6" fillId="0" borderId="0" xfId="1" applyFont="1" applyAlignment="1">
      <alignment horizontal="center"/>
    </xf>
    <xf numFmtId="0" fontId="5" fillId="0" borderId="0" xfId="0" applyFont="1"/>
    <xf numFmtId="44" fontId="6" fillId="0" borderId="0" xfId="1" applyFont="1"/>
    <xf numFmtId="49" fontId="6" fillId="0" borderId="0" xfId="0" applyNumberFormat="1" applyFont="1"/>
    <xf numFmtId="44" fontId="6" fillId="0" borderId="2" xfId="1" applyFont="1" applyBorder="1"/>
    <xf numFmtId="44" fontId="6" fillId="0" borderId="0" xfId="1" applyFont="1" applyBorder="1"/>
    <xf numFmtId="44" fontId="3" fillId="0" borderId="0" xfId="1" applyFont="1"/>
    <xf numFmtId="0" fontId="3" fillId="0" borderId="0" xfId="0" applyFont="1"/>
    <xf numFmtId="0" fontId="4" fillId="0" borderId="0" xfId="0" applyFont="1"/>
    <xf numFmtId="44" fontId="3" fillId="0" borderId="0" xfId="1" applyFont="1" applyBorder="1"/>
    <xf numFmtId="0" fontId="6" fillId="0" borderId="0" xfId="0" applyFont="1"/>
    <xf numFmtId="44" fontId="3" fillId="0" borderId="3" xfId="1" applyFont="1" applyBorder="1"/>
    <xf numFmtId="49" fontId="7" fillId="0" borderId="0" xfId="0" applyNumberFormat="1" applyFont="1"/>
    <xf numFmtId="44" fontId="5" fillId="0" borderId="0" xfId="1" applyFont="1"/>
    <xf numFmtId="44" fontId="7" fillId="0" borderId="4" xfId="1" applyFont="1" applyBorder="1"/>
    <xf numFmtId="44" fontId="7" fillId="0" borderId="0" xfId="1" applyFont="1" applyBorder="1"/>
    <xf numFmtId="44" fontId="7" fillId="0" borderId="5" xfId="1" applyFont="1" applyBorder="1"/>
    <xf numFmtId="0" fontId="7" fillId="0" borderId="0" xfId="2" applyFont="1"/>
    <xf numFmtId="44" fontId="9" fillId="0" borderId="0" xfId="3" applyFont="1"/>
    <xf numFmtId="0" fontId="9" fillId="0" borderId="0" xfId="2" applyFont="1"/>
    <xf numFmtId="0" fontId="10" fillId="0" borderId="0" xfId="2" applyFont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 wrapText="1"/>
    </xf>
    <xf numFmtId="44" fontId="7" fillId="0" borderId="2" xfId="3" applyFont="1" applyBorder="1" applyAlignment="1">
      <alignment horizontal="center" wrapText="1"/>
    </xf>
    <xf numFmtId="49" fontId="7" fillId="0" borderId="0" xfId="2" applyNumberFormat="1" applyFont="1"/>
    <xf numFmtId="44" fontId="6" fillId="0" borderId="0" xfId="3" applyFont="1"/>
    <xf numFmtId="49" fontId="11" fillId="0" borderId="0" xfId="2" applyNumberFormat="1" applyFont="1" applyAlignment="1">
      <alignment horizontal="left" indent="2"/>
    </xf>
    <xf numFmtId="44" fontId="11" fillId="0" borderId="0" xfId="3" applyFont="1"/>
    <xf numFmtId="44" fontId="9" fillId="0" borderId="0" xfId="2" applyNumberFormat="1" applyFont="1"/>
    <xf numFmtId="44" fontId="11" fillId="0" borderId="6" xfId="3" applyFont="1" applyBorder="1"/>
    <xf numFmtId="44" fontId="7" fillId="0" borderId="0" xfId="3" applyFont="1"/>
    <xf numFmtId="49" fontId="7" fillId="0" borderId="0" xfId="2" applyNumberFormat="1" applyFont="1" applyAlignment="1">
      <alignment horizontal="left" indent="1"/>
    </xf>
    <xf numFmtId="44" fontId="11" fillId="0" borderId="0" xfId="3" applyFont="1" applyBorder="1"/>
    <xf numFmtId="49" fontId="11" fillId="0" borderId="0" xfId="4" applyNumberFormat="1" applyFont="1" applyAlignment="1">
      <alignment horizontal="left" indent="2"/>
    </xf>
    <xf numFmtId="49" fontId="6" fillId="0" borderId="0" xfId="2" applyNumberFormat="1" applyFont="1" applyAlignment="1">
      <alignment horizontal="left" indent="2"/>
    </xf>
    <xf numFmtId="44" fontId="6" fillId="0" borderId="0" xfId="3" applyFont="1" applyBorder="1"/>
    <xf numFmtId="44" fontId="7" fillId="0" borderId="0" xfId="3" applyFont="1" applyBorder="1"/>
    <xf numFmtId="44" fontId="7" fillId="0" borderId="7" xfId="3" applyFont="1" applyBorder="1"/>
    <xf numFmtId="44" fontId="3" fillId="0" borderId="0" xfId="3" applyFont="1"/>
    <xf numFmtId="44" fontId="3" fillId="0" borderId="2" xfId="3" applyFont="1" applyBorder="1"/>
    <xf numFmtId="44" fontId="3" fillId="0" borderId="0" xfId="3" applyFont="1" applyBorder="1"/>
    <xf numFmtId="44" fontId="9" fillId="0" borderId="0" xfId="3" applyFont="1" applyBorder="1"/>
  </cellXfs>
  <cellStyles count="5">
    <cellStyle name="Currency" xfId="1" builtinId="4"/>
    <cellStyle name="Currency 2" xfId="3" xr:uid="{604368D1-8FE2-4098-BBE1-6D5E9496DFB5}"/>
    <cellStyle name="Normal" xfId="0" builtinId="0"/>
    <cellStyle name="Normal 2" xfId="2" xr:uid="{CC02E62F-9E80-4FA5-AA61-EDAE2D001F68}"/>
    <cellStyle name="Normal 2 2" xfId="4" xr:uid="{40CF7733-8095-49C2-ADCB-717C38747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neral%20Budget%20%20FY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GCAD Cover Sheet"/>
      <sheetName val="Proposed FY22"/>
      <sheetName val="Amended Budget FY21"/>
      <sheetName val="Summary FY2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952BD-B612-4FA4-9B50-EC98F71FDA6A}">
  <dimension ref="A1:I120"/>
  <sheetViews>
    <sheetView topLeftCell="A3" zoomScaleNormal="100" workbookViewId="0">
      <selection activeCell="A3" sqref="A3"/>
    </sheetView>
  </sheetViews>
  <sheetFormatPr defaultColWidth="9.109375" defaultRowHeight="15.6" x14ac:dyDescent="0.3"/>
  <cols>
    <col min="1" max="1" width="45" style="24" bestFit="1" customWidth="1"/>
    <col min="2" max="2" width="14" style="25" hidden="1" customWidth="1"/>
    <col min="3" max="3" width="14" style="25" bestFit="1" customWidth="1"/>
    <col min="4" max="6" width="9.109375" style="26"/>
    <col min="7" max="7" width="21.6640625" style="26" bestFit="1" customWidth="1"/>
    <col min="8" max="8" width="14" style="26" bestFit="1" customWidth="1"/>
    <col min="9" max="9" width="9.44140625" style="26" bestFit="1" customWidth="1"/>
    <col min="10" max="16384" width="9.109375" style="26"/>
  </cols>
  <sheetData>
    <row r="1" spans="1:9" hidden="1" x14ac:dyDescent="0.3">
      <c r="G1" s="27"/>
      <c r="H1" s="27"/>
      <c r="I1" s="27"/>
    </row>
    <row r="2" spans="1:9" hidden="1" x14ac:dyDescent="0.3"/>
    <row r="3" spans="1:9" ht="47.4" thickBot="1" x14ac:dyDescent="0.35">
      <c r="A3" s="28" t="s">
        <v>43</v>
      </c>
      <c r="B3" s="29" t="s">
        <v>44</v>
      </c>
      <c r="C3" s="29" t="s">
        <v>45</v>
      </c>
    </row>
    <row r="4" spans="1:9" ht="16.2" thickTop="1" x14ac:dyDescent="0.3">
      <c r="A4" s="30" t="s">
        <v>3</v>
      </c>
      <c r="B4" s="31" t="s">
        <v>46</v>
      </c>
      <c r="C4" s="31"/>
    </row>
    <row r="5" spans="1:9" x14ac:dyDescent="0.3">
      <c r="A5" s="32" t="s">
        <v>47</v>
      </c>
      <c r="B5" s="33">
        <v>30000</v>
      </c>
      <c r="C5" s="33">
        <v>33000</v>
      </c>
    </row>
    <row r="6" spans="1:9" x14ac:dyDescent="0.3">
      <c r="A6" s="32" t="s">
        <v>48</v>
      </c>
      <c r="B6" s="33">
        <v>1500</v>
      </c>
      <c r="C6" s="33">
        <v>1800</v>
      </c>
    </row>
    <row r="7" spans="1:9" x14ac:dyDescent="0.3">
      <c r="A7" s="32" t="s">
        <v>49</v>
      </c>
      <c r="B7" s="33">
        <v>1000</v>
      </c>
      <c r="C7" s="33">
        <v>1500</v>
      </c>
    </row>
    <row r="8" spans="1:9" x14ac:dyDescent="0.3">
      <c r="A8" s="32" t="s">
        <v>50</v>
      </c>
      <c r="B8" s="33">
        <v>500</v>
      </c>
      <c r="C8" s="33">
        <v>750</v>
      </c>
      <c r="H8" s="34"/>
    </row>
    <row r="9" spans="1:9" x14ac:dyDescent="0.3">
      <c r="A9" s="32" t="s">
        <v>51</v>
      </c>
      <c r="B9" s="33">
        <v>65000</v>
      </c>
      <c r="C9" s="33">
        <v>70000</v>
      </c>
      <c r="H9" s="34"/>
    </row>
    <row r="10" spans="1:9" x14ac:dyDescent="0.3">
      <c r="A10" s="32" t="s">
        <v>52</v>
      </c>
      <c r="B10" s="33">
        <v>18000</v>
      </c>
      <c r="C10" s="33">
        <v>20000</v>
      </c>
    </row>
    <row r="11" spans="1:9" x14ac:dyDescent="0.3">
      <c r="A11" s="32" t="s">
        <v>53</v>
      </c>
      <c r="B11" s="33">
        <v>14000</v>
      </c>
      <c r="C11" s="33">
        <v>15000</v>
      </c>
    </row>
    <row r="12" spans="1:9" x14ac:dyDescent="0.3">
      <c r="A12" s="32" t="s">
        <v>54</v>
      </c>
      <c r="B12" s="33">
        <v>1000</v>
      </c>
      <c r="C12" s="33">
        <v>500</v>
      </c>
    </row>
    <row r="13" spans="1:9" x14ac:dyDescent="0.3">
      <c r="A13" s="32" t="s">
        <v>55</v>
      </c>
      <c r="B13" s="33">
        <v>300</v>
      </c>
      <c r="C13" s="33"/>
    </row>
    <row r="14" spans="1:9" x14ac:dyDescent="0.3">
      <c r="A14" s="32" t="s">
        <v>56</v>
      </c>
      <c r="B14" s="33"/>
      <c r="C14" s="33">
        <v>100</v>
      </c>
    </row>
    <row r="15" spans="1:9" x14ac:dyDescent="0.3">
      <c r="A15" s="32" t="s">
        <v>57</v>
      </c>
      <c r="B15" s="33"/>
      <c r="C15" s="33">
        <v>15</v>
      </c>
    </row>
    <row r="16" spans="1:9" x14ac:dyDescent="0.3">
      <c r="A16" s="32" t="s">
        <v>58</v>
      </c>
      <c r="B16" s="33"/>
      <c r="C16" s="33">
        <v>180</v>
      </c>
    </row>
    <row r="17" spans="1:3" x14ac:dyDescent="0.3">
      <c r="A17" s="32" t="s">
        <v>59</v>
      </c>
      <c r="B17" s="33"/>
      <c r="C17" s="33">
        <v>15</v>
      </c>
    </row>
    <row r="18" spans="1:3" x14ac:dyDescent="0.3">
      <c r="A18" s="32" t="s">
        <v>60</v>
      </c>
      <c r="B18" s="33"/>
      <c r="C18" s="33">
        <v>100</v>
      </c>
    </row>
    <row r="19" spans="1:3" x14ac:dyDescent="0.3">
      <c r="A19" s="32" t="s">
        <v>61</v>
      </c>
      <c r="B19" s="33">
        <v>8500</v>
      </c>
      <c r="C19" s="33">
        <v>9000</v>
      </c>
    </row>
    <row r="20" spans="1:3" x14ac:dyDescent="0.3">
      <c r="A20" s="32" t="s">
        <v>62</v>
      </c>
      <c r="B20" s="33">
        <v>1000</v>
      </c>
      <c r="C20" s="33">
        <v>500</v>
      </c>
    </row>
    <row r="21" spans="1:3" ht="16.2" thickBot="1" x14ac:dyDescent="0.35">
      <c r="A21" s="32" t="s">
        <v>63</v>
      </c>
      <c r="B21" s="35">
        <v>500</v>
      </c>
      <c r="C21" s="35">
        <v>600</v>
      </c>
    </row>
    <row r="22" spans="1:3" x14ac:dyDescent="0.3">
      <c r="A22" s="30" t="s">
        <v>7</v>
      </c>
      <c r="B22" s="36">
        <f>SUM(B5:B21)</f>
        <v>141300</v>
      </c>
      <c r="C22" s="36">
        <f>SUM(C5:C21)</f>
        <v>153060</v>
      </c>
    </row>
    <row r="23" spans="1:3" x14ac:dyDescent="0.3">
      <c r="A23" s="30"/>
      <c r="B23" s="36"/>
      <c r="C23" s="36"/>
    </row>
    <row r="24" spans="1:3" x14ac:dyDescent="0.3">
      <c r="A24" s="30" t="s">
        <v>8</v>
      </c>
      <c r="B24" s="33"/>
      <c r="C24" s="33"/>
    </row>
    <row r="25" spans="1:3" x14ac:dyDescent="0.3">
      <c r="A25" s="37" t="s">
        <v>64</v>
      </c>
      <c r="B25" s="33"/>
      <c r="C25" s="33"/>
    </row>
    <row r="26" spans="1:3" x14ac:dyDescent="0.3">
      <c r="A26" s="32" t="s">
        <v>65</v>
      </c>
      <c r="B26" s="33">
        <v>3000</v>
      </c>
      <c r="C26" s="33">
        <v>3000</v>
      </c>
    </row>
    <row r="27" spans="1:3" ht="16.2" thickBot="1" x14ac:dyDescent="0.35">
      <c r="A27" s="32" t="s">
        <v>66</v>
      </c>
      <c r="B27" s="35">
        <v>750</v>
      </c>
      <c r="C27" s="35">
        <v>500</v>
      </c>
    </row>
    <row r="28" spans="1:3" x14ac:dyDescent="0.3">
      <c r="A28" s="37" t="s">
        <v>67</v>
      </c>
      <c r="B28" s="36">
        <f>SUM(B26:B27)</f>
        <v>3750</v>
      </c>
      <c r="C28" s="36">
        <f>SUM(C26:C27)</f>
        <v>3500</v>
      </c>
    </row>
    <row r="29" spans="1:3" x14ac:dyDescent="0.3">
      <c r="A29" s="30"/>
      <c r="B29" s="33"/>
      <c r="C29" s="33"/>
    </row>
    <row r="30" spans="1:3" x14ac:dyDescent="0.3">
      <c r="A30" s="37" t="s">
        <v>68</v>
      </c>
      <c r="B30" s="33"/>
      <c r="C30" s="33"/>
    </row>
    <row r="31" spans="1:3" x14ac:dyDescent="0.3">
      <c r="A31" s="32" t="s">
        <v>69</v>
      </c>
      <c r="B31" s="38">
        <v>300</v>
      </c>
      <c r="C31" s="38">
        <v>150</v>
      </c>
    </row>
    <row r="32" spans="1:3" x14ac:dyDescent="0.3">
      <c r="A32" s="32" t="s">
        <v>70</v>
      </c>
      <c r="B32" s="33">
        <v>2500</v>
      </c>
      <c r="C32" s="33">
        <v>2500</v>
      </c>
    </row>
    <row r="33" spans="1:3" x14ac:dyDescent="0.3">
      <c r="A33" s="39" t="s">
        <v>71</v>
      </c>
      <c r="B33" s="33">
        <v>2000</v>
      </c>
      <c r="C33" s="33">
        <v>1500</v>
      </c>
    </row>
    <row r="34" spans="1:3" x14ac:dyDescent="0.3">
      <c r="A34" s="39" t="s">
        <v>72</v>
      </c>
      <c r="B34" s="33">
        <v>1000</v>
      </c>
      <c r="C34" s="33">
        <v>750</v>
      </c>
    </row>
    <row r="35" spans="1:3" x14ac:dyDescent="0.3">
      <c r="A35" s="32" t="s">
        <v>73</v>
      </c>
      <c r="B35" s="33">
        <v>500</v>
      </c>
      <c r="C35" s="33">
        <v>500</v>
      </c>
    </row>
    <row r="36" spans="1:3" x14ac:dyDescent="0.3">
      <c r="A36" s="32" t="s">
        <v>74</v>
      </c>
      <c r="B36" s="33">
        <v>1500</v>
      </c>
      <c r="C36" s="33">
        <v>1500</v>
      </c>
    </row>
    <row r="37" spans="1:3" ht="16.2" thickBot="1" x14ac:dyDescent="0.35">
      <c r="A37" s="32" t="s">
        <v>75</v>
      </c>
      <c r="B37" s="35">
        <v>1500</v>
      </c>
      <c r="C37" s="35">
        <v>1500</v>
      </c>
    </row>
    <row r="38" spans="1:3" x14ac:dyDescent="0.3">
      <c r="A38" s="37" t="s">
        <v>76</v>
      </c>
      <c r="B38" s="36">
        <f>SUM(B31:B37)</f>
        <v>9300</v>
      </c>
      <c r="C38" s="36">
        <f>SUM(C31:C37)</f>
        <v>8400</v>
      </c>
    </row>
    <row r="39" spans="1:3" x14ac:dyDescent="0.3">
      <c r="A39" s="30"/>
      <c r="B39" s="33"/>
      <c r="C39" s="33"/>
    </row>
    <row r="40" spans="1:3" x14ac:dyDescent="0.3">
      <c r="A40" s="37" t="s">
        <v>77</v>
      </c>
      <c r="B40" s="33"/>
      <c r="C40" s="33"/>
    </row>
    <row r="41" spans="1:3" x14ac:dyDescent="0.3">
      <c r="A41" s="32" t="s">
        <v>78</v>
      </c>
      <c r="B41" s="33">
        <v>1500</v>
      </c>
      <c r="C41" s="33">
        <v>1500</v>
      </c>
    </row>
    <row r="42" spans="1:3" x14ac:dyDescent="0.3">
      <c r="A42" s="32" t="s">
        <v>79</v>
      </c>
      <c r="B42" s="33">
        <v>1000</v>
      </c>
      <c r="C42" s="33">
        <v>1000</v>
      </c>
    </row>
    <row r="43" spans="1:3" x14ac:dyDescent="0.3">
      <c r="A43" s="32" t="s">
        <v>80</v>
      </c>
      <c r="B43" s="33">
        <v>8000</v>
      </c>
      <c r="C43" s="33">
        <v>6000</v>
      </c>
    </row>
    <row r="44" spans="1:3" x14ac:dyDescent="0.3">
      <c r="A44" s="32" t="s">
        <v>81</v>
      </c>
      <c r="B44" s="33">
        <v>50</v>
      </c>
      <c r="C44" s="33">
        <v>65</v>
      </c>
    </row>
    <row r="45" spans="1:3" x14ac:dyDescent="0.3">
      <c r="A45" s="32" t="s">
        <v>82</v>
      </c>
      <c r="B45" s="33">
        <v>2000</v>
      </c>
      <c r="C45" s="33">
        <v>2000</v>
      </c>
    </row>
    <row r="46" spans="1:3" ht="16.2" thickBot="1" x14ac:dyDescent="0.35">
      <c r="A46" s="32" t="s">
        <v>83</v>
      </c>
      <c r="B46" s="35">
        <v>1260</v>
      </c>
      <c r="C46" s="35">
        <v>1260</v>
      </c>
    </row>
    <row r="47" spans="1:3" x14ac:dyDescent="0.3">
      <c r="A47" s="37" t="s">
        <v>84</v>
      </c>
      <c r="B47" s="36">
        <f>SUM(B41:B46)</f>
        <v>13810</v>
      </c>
      <c r="C47" s="36">
        <f>SUM(C41:C46)</f>
        <v>11825</v>
      </c>
    </row>
    <row r="48" spans="1:3" x14ac:dyDescent="0.3">
      <c r="A48" s="30"/>
      <c r="B48" s="33"/>
      <c r="C48" s="33"/>
    </row>
    <row r="49" spans="1:3" x14ac:dyDescent="0.3">
      <c r="A49" s="37" t="s">
        <v>85</v>
      </c>
      <c r="B49" s="33"/>
      <c r="C49" s="33"/>
    </row>
    <row r="50" spans="1:3" x14ac:dyDescent="0.3">
      <c r="A50" s="32" t="s">
        <v>86</v>
      </c>
      <c r="B50" s="33">
        <v>600</v>
      </c>
      <c r="C50" s="33">
        <v>600</v>
      </c>
    </row>
    <row r="51" spans="1:3" x14ac:dyDescent="0.3">
      <c r="A51" s="32" t="s">
        <v>87</v>
      </c>
      <c r="B51" s="33">
        <v>8000</v>
      </c>
      <c r="C51" s="33">
        <v>8000</v>
      </c>
    </row>
    <row r="52" spans="1:3" ht="16.2" thickBot="1" x14ac:dyDescent="0.35">
      <c r="A52" s="32" t="s">
        <v>88</v>
      </c>
      <c r="B52" s="35">
        <v>300</v>
      </c>
      <c r="C52" s="33">
        <v>300</v>
      </c>
    </row>
    <row r="53" spans="1:3" x14ac:dyDescent="0.3">
      <c r="A53" s="32" t="s">
        <v>89</v>
      </c>
      <c r="B53" s="33"/>
      <c r="C53" s="33">
        <v>45</v>
      </c>
    </row>
    <row r="54" spans="1:3" x14ac:dyDescent="0.3">
      <c r="A54" s="32" t="s">
        <v>90</v>
      </c>
      <c r="B54" s="33"/>
      <c r="C54" s="33">
        <v>55</v>
      </c>
    </row>
    <row r="55" spans="1:3" x14ac:dyDescent="0.3">
      <c r="A55" s="32" t="s">
        <v>91</v>
      </c>
      <c r="B55" s="33"/>
      <c r="C55" s="33">
        <v>200</v>
      </c>
    </row>
    <row r="56" spans="1:3" ht="16.2" thickBot="1" x14ac:dyDescent="0.35">
      <c r="A56" s="32" t="s">
        <v>92</v>
      </c>
      <c r="B56" s="33">
        <v>200</v>
      </c>
      <c r="C56" s="35">
        <v>175</v>
      </c>
    </row>
    <row r="57" spans="1:3" x14ac:dyDescent="0.3">
      <c r="A57" s="37" t="s">
        <v>93</v>
      </c>
      <c r="B57" s="36">
        <f>SUM(B50:B55)</f>
        <v>8900</v>
      </c>
      <c r="C57" s="36">
        <f>SUM(C50:C56)</f>
        <v>9375</v>
      </c>
    </row>
    <row r="58" spans="1:3" x14ac:dyDescent="0.3">
      <c r="A58" s="30"/>
      <c r="B58" s="33"/>
      <c r="C58" s="33"/>
    </row>
    <row r="59" spans="1:3" x14ac:dyDescent="0.3">
      <c r="A59" s="37" t="s">
        <v>94</v>
      </c>
      <c r="B59" s="33"/>
      <c r="C59" s="33"/>
    </row>
    <row r="60" spans="1:3" x14ac:dyDescent="0.3">
      <c r="A60" s="32" t="s">
        <v>95</v>
      </c>
      <c r="B60" s="38">
        <v>1200</v>
      </c>
      <c r="C60" s="38">
        <v>1200</v>
      </c>
    </row>
    <row r="61" spans="1:3" x14ac:dyDescent="0.3">
      <c r="A61" s="32" t="s">
        <v>96</v>
      </c>
      <c r="B61" s="33">
        <v>500</v>
      </c>
      <c r="C61" s="33">
        <v>400</v>
      </c>
    </row>
    <row r="62" spans="1:3" ht="16.2" thickBot="1" x14ac:dyDescent="0.35">
      <c r="A62" s="32" t="s">
        <v>97</v>
      </c>
      <c r="B62" s="35">
        <v>1500</v>
      </c>
      <c r="C62" s="35">
        <v>1700</v>
      </c>
    </row>
    <row r="63" spans="1:3" x14ac:dyDescent="0.3">
      <c r="A63" s="37" t="s">
        <v>98</v>
      </c>
      <c r="B63" s="36">
        <f>SUM(B60:B62)</f>
        <v>3200</v>
      </c>
      <c r="C63" s="36">
        <f>SUM(C60:C62)</f>
        <v>3300</v>
      </c>
    </row>
    <row r="64" spans="1:3" x14ac:dyDescent="0.3">
      <c r="A64" s="37"/>
      <c r="B64" s="36"/>
      <c r="C64" s="36"/>
    </row>
    <row r="65" spans="1:3" x14ac:dyDescent="0.3">
      <c r="A65" s="37" t="s">
        <v>29</v>
      </c>
      <c r="B65" s="36"/>
      <c r="C65" s="36"/>
    </row>
    <row r="66" spans="1:3" x14ac:dyDescent="0.3">
      <c r="A66" s="32" t="s">
        <v>99</v>
      </c>
      <c r="B66" s="38">
        <v>25000</v>
      </c>
      <c r="C66" s="38">
        <v>25000</v>
      </c>
    </row>
    <row r="67" spans="1:3" ht="16.2" thickBot="1" x14ac:dyDescent="0.35">
      <c r="A67" s="32" t="s">
        <v>100</v>
      </c>
      <c r="B67" s="35">
        <v>2500</v>
      </c>
      <c r="C67" s="35">
        <v>2500</v>
      </c>
    </row>
    <row r="68" spans="1:3" x14ac:dyDescent="0.3">
      <c r="A68" s="37" t="s">
        <v>33</v>
      </c>
      <c r="B68" s="36">
        <f>SUM(B66:B67)</f>
        <v>27500</v>
      </c>
      <c r="C68" s="36">
        <f>SUM(C66:C67)</f>
        <v>27500</v>
      </c>
    </row>
    <row r="69" spans="1:3" x14ac:dyDescent="0.3">
      <c r="A69" s="30"/>
      <c r="B69" s="33"/>
      <c r="C69" s="33"/>
    </row>
    <row r="70" spans="1:3" x14ac:dyDescent="0.3">
      <c r="A70" s="37" t="s">
        <v>101</v>
      </c>
      <c r="B70" s="33"/>
      <c r="C70" s="33"/>
    </row>
    <row r="71" spans="1:3" x14ac:dyDescent="0.3">
      <c r="A71" s="32" t="s">
        <v>102</v>
      </c>
      <c r="B71" s="33">
        <v>11690</v>
      </c>
      <c r="C71" s="33">
        <v>12000</v>
      </c>
    </row>
    <row r="72" spans="1:3" x14ac:dyDescent="0.3">
      <c r="A72" s="32" t="s">
        <v>103</v>
      </c>
      <c r="B72" s="33">
        <v>7500</v>
      </c>
      <c r="C72" s="33">
        <v>5000</v>
      </c>
    </row>
    <row r="73" spans="1:3" ht="16.2" thickBot="1" x14ac:dyDescent="0.35">
      <c r="A73" s="32" t="s">
        <v>104</v>
      </c>
      <c r="B73" s="35">
        <v>1500</v>
      </c>
      <c r="C73" s="35">
        <v>1300</v>
      </c>
    </row>
    <row r="74" spans="1:3" x14ac:dyDescent="0.3">
      <c r="A74" s="37" t="s">
        <v>105</v>
      </c>
      <c r="B74" s="36">
        <f>SUM(B71:B73)</f>
        <v>20690</v>
      </c>
      <c r="C74" s="36">
        <f>SUM(C71:C73)</f>
        <v>18300</v>
      </c>
    </row>
    <row r="75" spans="1:3" x14ac:dyDescent="0.3">
      <c r="A75" s="30"/>
      <c r="B75" s="33"/>
      <c r="C75" s="33"/>
    </row>
    <row r="76" spans="1:3" x14ac:dyDescent="0.3">
      <c r="A76" s="37" t="s">
        <v>106</v>
      </c>
      <c r="B76" s="33"/>
      <c r="C76" s="33"/>
    </row>
    <row r="77" spans="1:3" x14ac:dyDescent="0.3">
      <c r="A77" s="40" t="s">
        <v>107</v>
      </c>
      <c r="B77" s="38">
        <v>250</v>
      </c>
      <c r="C77" s="38">
        <v>250</v>
      </c>
    </row>
    <row r="78" spans="1:3" x14ac:dyDescent="0.3">
      <c r="A78" s="40" t="s">
        <v>108</v>
      </c>
      <c r="B78" s="31">
        <v>500</v>
      </c>
      <c r="C78" s="31">
        <v>500</v>
      </c>
    </row>
    <row r="79" spans="1:3" x14ac:dyDescent="0.3">
      <c r="A79" s="40" t="s">
        <v>109</v>
      </c>
      <c r="B79" s="31">
        <v>100</v>
      </c>
      <c r="C79" s="33">
        <v>100</v>
      </c>
    </row>
    <row r="80" spans="1:3" ht="16.2" thickBot="1" x14ac:dyDescent="0.35">
      <c r="A80" s="32" t="s">
        <v>110</v>
      </c>
      <c r="B80" s="35">
        <v>10800</v>
      </c>
      <c r="C80" s="33">
        <v>10800</v>
      </c>
    </row>
    <row r="81" spans="1:3" ht="16.2" thickBot="1" x14ac:dyDescent="0.35">
      <c r="A81" s="32" t="s">
        <v>111</v>
      </c>
      <c r="B81" s="33">
        <v>20000</v>
      </c>
      <c r="C81" s="35">
        <v>30000</v>
      </c>
    </row>
    <row r="82" spans="1:3" x14ac:dyDescent="0.3">
      <c r="A82" s="37" t="s">
        <v>112</v>
      </c>
      <c r="B82" s="36">
        <f>SUM(B77:B80)</f>
        <v>11650</v>
      </c>
      <c r="C82" s="36">
        <f>SUM(C77:C81)</f>
        <v>41650</v>
      </c>
    </row>
    <row r="83" spans="1:3" x14ac:dyDescent="0.3">
      <c r="A83" s="30"/>
      <c r="B83" s="41"/>
      <c r="C83" s="41"/>
    </row>
    <row r="84" spans="1:3" x14ac:dyDescent="0.3">
      <c r="A84" s="37" t="s">
        <v>113</v>
      </c>
      <c r="B84" s="33"/>
      <c r="C84" s="33"/>
    </row>
    <row r="85" spans="1:3" x14ac:dyDescent="0.3">
      <c r="A85" s="32" t="s">
        <v>114</v>
      </c>
      <c r="B85" s="33">
        <v>700</v>
      </c>
      <c r="C85" s="33">
        <v>700</v>
      </c>
    </row>
    <row r="86" spans="1:3" x14ac:dyDescent="0.3">
      <c r="A86" s="32" t="s">
        <v>115</v>
      </c>
      <c r="B86" s="33">
        <v>800</v>
      </c>
      <c r="C86" s="33">
        <v>800</v>
      </c>
    </row>
    <row r="87" spans="1:3" x14ac:dyDescent="0.3">
      <c r="A87" s="32" t="s">
        <v>116</v>
      </c>
      <c r="B87" s="33">
        <v>200</v>
      </c>
      <c r="C87" s="33">
        <v>175</v>
      </c>
    </row>
    <row r="88" spans="1:3" x14ac:dyDescent="0.3">
      <c r="A88" s="32" t="s">
        <v>117</v>
      </c>
      <c r="B88" s="33">
        <v>2000</v>
      </c>
      <c r="C88" s="33">
        <v>2000</v>
      </c>
    </row>
    <row r="89" spans="1:3" ht="16.2" thickBot="1" x14ac:dyDescent="0.35">
      <c r="A89" s="32" t="s">
        <v>118</v>
      </c>
      <c r="B89" s="35">
        <v>600</v>
      </c>
      <c r="C89" s="35">
        <v>600</v>
      </c>
    </row>
    <row r="90" spans="1:3" x14ac:dyDescent="0.3">
      <c r="A90" s="37" t="s">
        <v>119</v>
      </c>
      <c r="B90" s="36">
        <f>SUM(B85:B89)</f>
        <v>4300</v>
      </c>
      <c r="C90" s="36">
        <f>SUM(C85:C89)</f>
        <v>4275</v>
      </c>
    </row>
    <row r="91" spans="1:3" x14ac:dyDescent="0.3">
      <c r="A91" s="30"/>
      <c r="B91" s="33"/>
      <c r="C91" s="33"/>
    </row>
    <row r="92" spans="1:3" x14ac:dyDescent="0.3">
      <c r="A92" s="37" t="s">
        <v>120</v>
      </c>
      <c r="B92" s="33"/>
      <c r="C92" s="33"/>
    </row>
    <row r="93" spans="1:3" x14ac:dyDescent="0.3">
      <c r="A93" s="32" t="s">
        <v>121</v>
      </c>
      <c r="B93" s="33"/>
      <c r="C93" s="33">
        <v>2250</v>
      </c>
    </row>
    <row r="94" spans="1:3" x14ac:dyDescent="0.3">
      <c r="A94" s="32" t="s">
        <v>122</v>
      </c>
      <c r="B94" s="38">
        <v>1600</v>
      </c>
      <c r="C94" s="38">
        <v>1600</v>
      </c>
    </row>
    <row r="95" spans="1:3" x14ac:dyDescent="0.3">
      <c r="A95" s="32" t="s">
        <v>123</v>
      </c>
      <c r="B95" s="33">
        <v>2000</v>
      </c>
      <c r="C95" s="33">
        <v>2000</v>
      </c>
    </row>
    <row r="96" spans="1:3" x14ac:dyDescent="0.3">
      <c r="A96" s="32" t="s">
        <v>124</v>
      </c>
      <c r="B96" s="33">
        <v>2000</v>
      </c>
      <c r="C96" s="33">
        <v>2000</v>
      </c>
    </row>
    <row r="97" spans="1:3" x14ac:dyDescent="0.3">
      <c r="A97" s="32" t="s">
        <v>125</v>
      </c>
      <c r="B97" s="33">
        <v>1500</v>
      </c>
      <c r="C97" s="33">
        <v>1500</v>
      </c>
    </row>
    <row r="98" spans="1:3" x14ac:dyDescent="0.3">
      <c r="A98" s="32" t="s">
        <v>126</v>
      </c>
      <c r="B98" s="33">
        <v>10000</v>
      </c>
      <c r="C98" s="33">
        <v>12500</v>
      </c>
    </row>
    <row r="99" spans="1:3" x14ac:dyDescent="0.3">
      <c r="A99" s="32" t="s">
        <v>127</v>
      </c>
      <c r="B99" s="33">
        <v>900</v>
      </c>
      <c r="C99" s="33">
        <v>785</v>
      </c>
    </row>
    <row r="100" spans="1:3" x14ac:dyDescent="0.3">
      <c r="A100" s="32" t="s">
        <v>128</v>
      </c>
      <c r="B100" s="33"/>
      <c r="C100" s="33">
        <v>300</v>
      </c>
    </row>
    <row r="101" spans="1:3" ht="16.2" thickBot="1" x14ac:dyDescent="0.35">
      <c r="A101" s="32" t="s">
        <v>129</v>
      </c>
      <c r="B101" s="35"/>
      <c r="C101" s="35">
        <v>2000</v>
      </c>
    </row>
    <row r="102" spans="1:3" x14ac:dyDescent="0.3">
      <c r="A102" s="37" t="s">
        <v>130</v>
      </c>
      <c r="B102" s="36">
        <f>SUM(B94:B101)</f>
        <v>18000</v>
      </c>
      <c r="C102" s="36">
        <f>SUM(C93:C101)</f>
        <v>24935</v>
      </c>
    </row>
    <row r="103" spans="1:3" x14ac:dyDescent="0.3">
      <c r="A103" s="30"/>
      <c r="B103" s="36"/>
      <c r="C103" s="36"/>
    </row>
    <row r="104" spans="1:3" x14ac:dyDescent="0.3">
      <c r="A104" s="30"/>
      <c r="B104" s="33"/>
      <c r="C104" s="33"/>
    </row>
    <row r="105" spans="1:3" x14ac:dyDescent="0.3">
      <c r="A105" s="30" t="s">
        <v>41</v>
      </c>
      <c r="B105" s="42">
        <f>SUM(B102,B90,B82,B74,B68,B63,B57,B47,B38,B28)</f>
        <v>121100</v>
      </c>
      <c r="C105" s="42">
        <f>SUM(C102,C90,C82,C74,C68,C63,C57,C47,C38,C28)</f>
        <v>153060</v>
      </c>
    </row>
    <row r="106" spans="1:3" ht="16.2" thickBot="1" x14ac:dyDescent="0.35">
      <c r="A106" s="30" t="s">
        <v>42</v>
      </c>
      <c r="B106" s="43">
        <f>B22-B105</f>
        <v>20200</v>
      </c>
      <c r="C106" s="43">
        <f>C22-C105</f>
        <v>0</v>
      </c>
    </row>
    <row r="107" spans="1:3" ht="16.2" thickTop="1" x14ac:dyDescent="0.3"/>
    <row r="108" spans="1:3" x14ac:dyDescent="0.3">
      <c r="B108" s="31"/>
      <c r="C108" s="31"/>
    </row>
    <row r="109" spans="1:3" x14ac:dyDescent="0.3">
      <c r="A109" s="24" t="s">
        <v>9</v>
      </c>
      <c r="B109" s="44">
        <f>SUM(B102,B90,B74,B68,B63,B57,B47,B38,B28)</f>
        <v>109450</v>
      </c>
      <c r="C109" s="44">
        <f>SUM(C102,C90,C74,C68,C63,C57,C47,C38,C28)</f>
        <v>111410</v>
      </c>
    </row>
    <row r="110" spans="1:3" ht="16.2" thickBot="1" x14ac:dyDescent="0.35">
      <c r="A110" s="24" t="s">
        <v>131</v>
      </c>
      <c r="B110" s="45">
        <f>B82</f>
        <v>11650</v>
      </c>
      <c r="C110" s="45">
        <f>C82</f>
        <v>41650</v>
      </c>
    </row>
    <row r="111" spans="1:3" ht="16.2" thickTop="1" x14ac:dyDescent="0.3">
      <c r="A111" s="24" t="s">
        <v>132</v>
      </c>
      <c r="B111" s="44">
        <f>SUM(B109:B110)</f>
        <v>121100</v>
      </c>
      <c r="C111" s="44">
        <f>SUM(C109:C110)</f>
        <v>153060</v>
      </c>
    </row>
    <row r="112" spans="1:3" x14ac:dyDescent="0.3">
      <c r="B112" s="31"/>
      <c r="C112" s="31"/>
    </row>
    <row r="113" spans="2:3" x14ac:dyDescent="0.3">
      <c r="B113" s="31"/>
      <c r="C113" s="31"/>
    </row>
    <row r="114" spans="2:3" x14ac:dyDescent="0.3">
      <c r="B114" s="31"/>
      <c r="C114" s="31"/>
    </row>
    <row r="115" spans="2:3" x14ac:dyDescent="0.3">
      <c r="B115" s="41"/>
      <c r="C115" s="41"/>
    </row>
    <row r="116" spans="2:3" x14ac:dyDescent="0.3">
      <c r="B116" s="41"/>
      <c r="C116" s="41"/>
    </row>
    <row r="117" spans="2:3" x14ac:dyDescent="0.3">
      <c r="B117" s="41"/>
      <c r="C117" s="41"/>
    </row>
    <row r="118" spans="2:3" x14ac:dyDescent="0.3">
      <c r="B118" s="41"/>
      <c r="C118" s="41"/>
    </row>
    <row r="119" spans="2:3" x14ac:dyDescent="0.3">
      <c r="B119" s="46"/>
      <c r="C119" s="46"/>
    </row>
    <row r="120" spans="2:3" x14ac:dyDescent="0.3">
      <c r="B120" s="47"/>
      <c r="C120" s="47"/>
    </row>
  </sheetData>
  <sheetProtection algorithmName="SHA-512" hashValue="Z8KgKhgWSaD7iHkzUfnESDfkddwpblRu3US8by9eyjf2OVDNFGmIgrU9RDtCsBciw+L2G/vS+PSY4gdjf0NX2g==" saltValue="NIDk+9iDzkqQ6N8xu2o/lw==" spinCount="100000" sheet="1" objects="1" scenarios="1" selectLockedCells="1" selectUnlockedCells="1"/>
  <printOptions horizontalCentered="1"/>
  <pageMargins left="0.25" right="0.25" top="0.25" bottom="0.25" header="0" footer="0"/>
  <pageSetup scale="93" orientation="portrait" r:id="rId1"/>
  <headerFooter>
    <oddFooter>&amp;L&amp;"Times New Roman,Bold"&amp;8Proposed General Budget FY22&amp;R&amp;"Times New Roman,Bold"&amp;8 Page &amp;P of &amp;N</oddFooter>
  </headerFooter>
  <rowBreaks count="2" manualBreakCount="2">
    <brk id="48" max="2" man="1"/>
    <brk id="9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0680-D89B-4CAD-B567-E56ABD135654}">
  <dimension ref="A1:G54"/>
  <sheetViews>
    <sheetView tabSelected="1" zoomScaleNormal="100" workbookViewId="0"/>
  </sheetViews>
  <sheetFormatPr defaultColWidth="9.109375" defaultRowHeight="15.6" x14ac:dyDescent="0.3"/>
  <cols>
    <col min="1" max="2" width="3.6640625" style="14" customWidth="1"/>
    <col min="3" max="3" width="44.6640625" style="8" bestFit="1" customWidth="1"/>
    <col min="4" max="5" width="15" style="20" hidden="1" customWidth="1"/>
    <col min="6" max="7" width="15" style="20" customWidth="1"/>
    <col min="8" max="10" width="9.33203125" style="8" customWidth="1"/>
    <col min="11" max="16384" width="9.109375" style="8"/>
  </cols>
  <sheetData>
    <row r="1" spans="1:7" s="4" customFormat="1" ht="16.8" thickTop="1" thickBot="1" x14ac:dyDescent="0.35">
      <c r="A1" s="1"/>
      <c r="B1" s="1"/>
      <c r="C1" s="1"/>
      <c r="D1" s="2" t="s">
        <v>0</v>
      </c>
      <c r="E1" s="2" t="s">
        <v>0</v>
      </c>
      <c r="F1" s="2" t="s">
        <v>1</v>
      </c>
      <c r="G1" s="3"/>
    </row>
    <row r="2" spans="1:7" x14ac:dyDescent="0.3">
      <c r="A2" s="5" t="s">
        <v>2</v>
      </c>
      <c r="B2" s="5"/>
      <c r="C2" s="6"/>
      <c r="D2" s="7"/>
      <c r="E2" s="7"/>
      <c r="F2" s="7"/>
      <c r="G2" s="7"/>
    </row>
    <row r="3" spans="1:7" x14ac:dyDescent="0.3">
      <c r="A3" s="5"/>
      <c r="B3" s="5" t="s">
        <v>3</v>
      </c>
      <c r="C3" s="5"/>
      <c r="D3" s="9"/>
      <c r="E3" s="9"/>
      <c r="F3" s="9"/>
      <c r="G3" s="9"/>
    </row>
    <row r="4" spans="1:7" x14ac:dyDescent="0.3">
      <c r="A4" s="5"/>
      <c r="B4" s="5"/>
      <c r="C4" s="10" t="s">
        <v>4</v>
      </c>
      <c r="D4" s="9">
        <v>325</v>
      </c>
      <c r="E4" s="9">
        <v>325</v>
      </c>
      <c r="F4" s="9">
        <v>300</v>
      </c>
      <c r="G4" s="9"/>
    </row>
    <row r="5" spans="1:7" x14ac:dyDescent="0.3">
      <c r="A5" s="5"/>
      <c r="B5" s="5"/>
      <c r="C5" s="10" t="s">
        <v>5</v>
      </c>
      <c r="D5" s="9">
        <v>65000</v>
      </c>
      <c r="E5" s="9">
        <v>60000</v>
      </c>
      <c r="F5" s="9">
        <v>60000</v>
      </c>
      <c r="G5" s="9"/>
    </row>
    <row r="6" spans="1:7" ht="16.2" thickBot="1" x14ac:dyDescent="0.35">
      <c r="A6" s="5"/>
      <c r="B6" s="5"/>
      <c r="C6" s="10" t="s">
        <v>6</v>
      </c>
      <c r="D6" s="11">
        <v>3000</v>
      </c>
      <c r="E6" s="11">
        <v>3000</v>
      </c>
      <c r="F6" s="11">
        <v>3000</v>
      </c>
      <c r="G6" s="12"/>
    </row>
    <row r="7" spans="1:7" ht="16.2" thickTop="1" x14ac:dyDescent="0.3">
      <c r="A7" s="5"/>
      <c r="B7" s="5" t="s">
        <v>7</v>
      </c>
      <c r="C7" s="5"/>
      <c r="D7" s="13">
        <f>SUM(D4:D6)</f>
        <v>68325</v>
      </c>
      <c r="E7" s="13">
        <f>SUM(E4:E6)</f>
        <v>63325</v>
      </c>
      <c r="F7" s="13">
        <f>SUM(F4:F6)</f>
        <v>63300</v>
      </c>
      <c r="G7" s="13"/>
    </row>
    <row r="8" spans="1:7" x14ac:dyDescent="0.3">
      <c r="A8" s="5"/>
      <c r="B8" s="5"/>
      <c r="C8" s="5"/>
      <c r="D8" s="13"/>
      <c r="E8" s="13"/>
      <c r="F8" s="13"/>
      <c r="G8" s="13"/>
    </row>
    <row r="9" spans="1:7" x14ac:dyDescent="0.3">
      <c r="A9" s="5" t="s">
        <v>8</v>
      </c>
      <c r="C9" s="5"/>
      <c r="D9" s="9"/>
      <c r="E9" s="9"/>
      <c r="F9" s="9"/>
      <c r="G9" s="9"/>
    </row>
    <row r="10" spans="1:7" x14ac:dyDescent="0.3">
      <c r="A10" s="5"/>
      <c r="B10" s="15" t="s">
        <v>9</v>
      </c>
      <c r="C10" s="14"/>
      <c r="D10" s="16"/>
      <c r="E10" s="16"/>
      <c r="F10" s="16"/>
      <c r="G10" s="16"/>
    </row>
    <row r="11" spans="1:7" x14ac:dyDescent="0.3">
      <c r="A11" s="5"/>
      <c r="B11" s="15"/>
      <c r="C11" s="17" t="s">
        <v>10</v>
      </c>
      <c r="D11" s="9">
        <v>300</v>
      </c>
      <c r="E11" s="9">
        <v>300</v>
      </c>
      <c r="F11" s="9">
        <v>150</v>
      </c>
      <c r="G11" s="9"/>
    </row>
    <row r="12" spans="1:7" ht="16.2" thickBot="1" x14ac:dyDescent="0.35">
      <c r="A12" s="5"/>
      <c r="B12" s="15"/>
      <c r="C12" s="17" t="s">
        <v>11</v>
      </c>
      <c r="D12" s="11">
        <v>160</v>
      </c>
      <c r="E12" s="11">
        <v>160</v>
      </c>
      <c r="F12" s="11">
        <v>150</v>
      </c>
      <c r="G12" s="12"/>
    </row>
    <row r="13" spans="1:7" s="15" customFormat="1" ht="16.2" thickTop="1" x14ac:dyDescent="0.3">
      <c r="A13" s="5"/>
      <c r="B13" s="15" t="s">
        <v>12</v>
      </c>
      <c r="C13" s="14"/>
      <c r="D13" s="18">
        <f>SUM(D11:D12)</f>
        <v>460</v>
      </c>
      <c r="E13" s="18">
        <f>SUM(E11:E12)</f>
        <v>460</v>
      </c>
      <c r="F13" s="18">
        <f>SUM(F11:F12)</f>
        <v>300</v>
      </c>
      <c r="G13" s="16"/>
    </row>
    <row r="14" spans="1:7" s="15" customFormat="1" x14ac:dyDescent="0.3">
      <c r="A14" s="5"/>
      <c r="C14" s="14"/>
      <c r="D14" s="16"/>
      <c r="E14" s="16"/>
      <c r="F14" s="16"/>
      <c r="G14" s="16"/>
    </row>
    <row r="15" spans="1:7" x14ac:dyDescent="0.3">
      <c r="A15" s="5"/>
      <c r="B15" s="5" t="s">
        <v>13</v>
      </c>
      <c r="C15" s="5"/>
      <c r="D15" s="9"/>
      <c r="E15" s="9"/>
      <c r="F15" s="9"/>
      <c r="G15" s="9"/>
    </row>
    <row r="16" spans="1:7" x14ac:dyDescent="0.3">
      <c r="A16" s="5"/>
      <c r="B16" s="5"/>
      <c r="C16" s="10" t="s">
        <v>14</v>
      </c>
      <c r="D16" s="9">
        <v>7400</v>
      </c>
      <c r="E16" s="9">
        <v>7400</v>
      </c>
      <c r="F16" s="9">
        <v>7200</v>
      </c>
      <c r="G16" s="9"/>
    </row>
    <row r="17" spans="1:7" x14ac:dyDescent="0.3">
      <c r="A17" s="5"/>
      <c r="B17" s="5"/>
      <c r="C17" s="10" t="s">
        <v>15</v>
      </c>
      <c r="D17" s="9"/>
      <c r="E17" s="9"/>
      <c r="F17" s="9">
        <v>14400</v>
      </c>
      <c r="G17" s="9"/>
    </row>
    <row r="18" spans="1:7" x14ac:dyDescent="0.3">
      <c r="A18" s="5"/>
      <c r="B18" s="5"/>
      <c r="C18" s="10" t="s">
        <v>16</v>
      </c>
      <c r="D18" s="9">
        <v>3000</v>
      </c>
      <c r="E18" s="9">
        <v>2000</v>
      </c>
      <c r="F18" s="9">
        <v>2000</v>
      </c>
      <c r="G18" s="9"/>
    </row>
    <row r="19" spans="1:7" s="14" customFormat="1" ht="16.2" thickBot="1" x14ac:dyDescent="0.35">
      <c r="A19" s="5"/>
      <c r="B19" s="5"/>
      <c r="C19" s="10" t="s">
        <v>17</v>
      </c>
      <c r="D19" s="11">
        <v>4000</v>
      </c>
      <c r="E19" s="11">
        <v>3000</v>
      </c>
      <c r="F19" s="11">
        <v>4200</v>
      </c>
      <c r="G19" s="12"/>
    </row>
    <row r="20" spans="1:7" ht="16.2" thickTop="1" x14ac:dyDescent="0.3">
      <c r="A20" s="5"/>
      <c r="B20" s="5" t="s">
        <v>18</v>
      </c>
      <c r="D20" s="18">
        <f>SUM(D16:D19)</f>
        <v>14400</v>
      </c>
      <c r="E20" s="18">
        <f>SUM(E16:E19)</f>
        <v>12400</v>
      </c>
      <c r="F20" s="18">
        <f>SUM(F16:F19)</f>
        <v>27800</v>
      </c>
      <c r="G20" s="16"/>
    </row>
    <row r="21" spans="1:7" x14ac:dyDescent="0.3">
      <c r="A21" s="5"/>
      <c r="C21" s="5"/>
      <c r="D21" s="13"/>
      <c r="E21" s="13"/>
      <c r="F21" s="13"/>
      <c r="G21" s="13"/>
    </row>
    <row r="22" spans="1:7" x14ac:dyDescent="0.3">
      <c r="B22" s="19" t="s">
        <v>19</v>
      </c>
    </row>
    <row r="23" spans="1:7" s="15" customFormat="1" x14ac:dyDescent="0.3">
      <c r="A23" s="14"/>
      <c r="B23" s="14"/>
      <c r="C23" s="10" t="s">
        <v>20</v>
      </c>
      <c r="D23" s="9">
        <v>2000</v>
      </c>
      <c r="E23" s="9">
        <v>2000</v>
      </c>
      <c r="F23" s="9">
        <v>1500</v>
      </c>
      <c r="G23" s="9"/>
    </row>
    <row r="24" spans="1:7" ht="16.2" thickBot="1" x14ac:dyDescent="0.35">
      <c r="C24" s="10" t="s">
        <v>21</v>
      </c>
      <c r="D24" s="11">
        <v>1500</v>
      </c>
      <c r="E24" s="11">
        <v>1500</v>
      </c>
      <c r="F24" s="11">
        <v>1500</v>
      </c>
      <c r="G24" s="12"/>
    </row>
    <row r="25" spans="1:7" ht="16.2" thickTop="1" x14ac:dyDescent="0.3">
      <c r="A25" s="5"/>
      <c r="B25" s="5" t="s">
        <v>22</v>
      </c>
      <c r="D25" s="13">
        <f>SUM(D23:D24)</f>
        <v>3500</v>
      </c>
      <c r="E25" s="13">
        <f>SUM(E23:E24)</f>
        <v>3500</v>
      </c>
      <c r="F25" s="13">
        <f>SUM(F23:F24)</f>
        <v>3000</v>
      </c>
      <c r="G25" s="13"/>
    </row>
    <row r="26" spans="1:7" x14ac:dyDescent="0.3">
      <c r="A26" s="5"/>
      <c r="B26" s="15"/>
      <c r="C26" s="5"/>
      <c r="D26" s="13"/>
      <c r="E26" s="13"/>
      <c r="F26" s="13"/>
      <c r="G26" s="13"/>
    </row>
    <row r="27" spans="1:7" x14ac:dyDescent="0.3">
      <c r="B27" s="5" t="s">
        <v>23</v>
      </c>
      <c r="C27" s="14"/>
      <c r="D27" s="9"/>
      <c r="E27" s="9"/>
      <c r="F27" s="9"/>
      <c r="G27" s="9"/>
    </row>
    <row r="28" spans="1:7" x14ac:dyDescent="0.3">
      <c r="C28" s="10" t="s">
        <v>24</v>
      </c>
      <c r="D28" s="9">
        <v>925</v>
      </c>
      <c r="E28" s="9">
        <v>925</v>
      </c>
      <c r="F28" s="9">
        <v>550</v>
      </c>
      <c r="G28" s="9"/>
    </row>
    <row r="29" spans="1:7" x14ac:dyDescent="0.3">
      <c r="C29" s="10" t="s">
        <v>25</v>
      </c>
      <c r="D29" s="9">
        <v>500</v>
      </c>
      <c r="E29" s="9">
        <v>500</v>
      </c>
      <c r="F29" s="9">
        <v>550</v>
      </c>
      <c r="G29" s="9"/>
    </row>
    <row r="30" spans="1:7" s="15" customFormat="1" x14ac:dyDescent="0.3">
      <c r="A30" s="14"/>
      <c r="B30" s="14"/>
      <c r="C30" s="10" t="s">
        <v>26</v>
      </c>
      <c r="D30" s="9">
        <v>1700</v>
      </c>
      <c r="E30" s="9">
        <v>1700</v>
      </c>
      <c r="F30" s="9">
        <v>1700</v>
      </c>
      <c r="G30" s="9"/>
    </row>
    <row r="31" spans="1:7" ht="16.2" thickBot="1" x14ac:dyDescent="0.35">
      <c r="C31" s="10" t="s">
        <v>27</v>
      </c>
      <c r="D31" s="11">
        <v>675</v>
      </c>
      <c r="E31" s="11">
        <v>675</v>
      </c>
      <c r="F31" s="11">
        <v>700</v>
      </c>
      <c r="G31" s="12"/>
    </row>
    <row r="32" spans="1:7" ht="16.2" thickTop="1" x14ac:dyDescent="0.3">
      <c r="A32" s="5"/>
      <c r="B32" s="14" t="s">
        <v>28</v>
      </c>
      <c r="D32" s="18">
        <f>SUM(D28:D31)</f>
        <v>3800</v>
      </c>
      <c r="E32" s="18">
        <f>SUM(E28:E31)</f>
        <v>3800</v>
      </c>
      <c r="F32" s="18">
        <f>SUM(F28:F31)</f>
        <v>3500</v>
      </c>
      <c r="G32" s="16"/>
    </row>
    <row r="33" spans="1:7" hidden="1" x14ac:dyDescent="0.3">
      <c r="A33" s="5"/>
      <c r="B33" s="15"/>
      <c r="C33" s="14"/>
      <c r="D33" s="16"/>
      <c r="E33" s="16"/>
      <c r="F33" s="16"/>
      <c r="G33" s="16"/>
    </row>
    <row r="34" spans="1:7" hidden="1" x14ac:dyDescent="0.3">
      <c r="A34" s="5"/>
      <c r="B34" s="15" t="s">
        <v>29</v>
      </c>
      <c r="C34" s="5"/>
      <c r="D34" s="13"/>
      <c r="E34" s="13"/>
      <c r="F34" s="13"/>
      <c r="G34" s="13"/>
    </row>
    <row r="35" spans="1:7" hidden="1" x14ac:dyDescent="0.3">
      <c r="A35" s="5"/>
      <c r="B35" s="15"/>
      <c r="C35" s="10" t="s">
        <v>30</v>
      </c>
      <c r="D35" s="9">
        <v>15000</v>
      </c>
      <c r="E35" s="9">
        <v>15000</v>
      </c>
      <c r="F35" s="9"/>
      <c r="G35" s="9"/>
    </row>
    <row r="36" spans="1:7" hidden="1" x14ac:dyDescent="0.3">
      <c r="A36" s="5"/>
      <c r="B36" s="15"/>
      <c r="C36" s="10" t="s">
        <v>31</v>
      </c>
      <c r="D36" s="9">
        <v>925</v>
      </c>
      <c r="E36" s="9">
        <v>925</v>
      </c>
      <c r="F36" s="9"/>
      <c r="G36" s="9"/>
    </row>
    <row r="37" spans="1:7" s="15" customFormat="1" ht="16.2" hidden="1" thickBot="1" x14ac:dyDescent="0.35">
      <c r="A37" s="5"/>
      <c r="C37" s="10" t="s">
        <v>32</v>
      </c>
      <c r="D37" s="11">
        <v>240</v>
      </c>
      <c r="E37" s="11">
        <v>240</v>
      </c>
      <c r="F37" s="11"/>
      <c r="G37" s="12"/>
    </row>
    <row r="38" spans="1:7" ht="16.2" hidden="1" thickTop="1" x14ac:dyDescent="0.3">
      <c r="A38" s="5"/>
      <c r="B38" s="15" t="s">
        <v>33</v>
      </c>
      <c r="C38" s="5"/>
      <c r="D38" s="18">
        <f>SUM(D35:D37)</f>
        <v>16165</v>
      </c>
      <c r="E38" s="18">
        <f>SUM(E35:E37)</f>
        <v>16165</v>
      </c>
      <c r="F38" s="18"/>
      <c r="G38" s="16"/>
    </row>
    <row r="39" spans="1:7" x14ac:dyDescent="0.3">
      <c r="A39" s="5"/>
      <c r="B39" s="15"/>
      <c r="C39" s="5"/>
      <c r="D39" s="13"/>
      <c r="E39" s="13"/>
      <c r="F39" s="13"/>
      <c r="G39" s="13"/>
    </row>
    <row r="40" spans="1:7" x14ac:dyDescent="0.3">
      <c r="A40" s="5"/>
      <c r="B40" s="14" t="s">
        <v>34</v>
      </c>
      <c r="C40" s="14"/>
      <c r="D40" s="12"/>
      <c r="E40" s="12"/>
      <c r="F40" s="12"/>
      <c r="G40" s="12"/>
    </row>
    <row r="41" spans="1:7" x14ac:dyDescent="0.3">
      <c r="A41" s="5"/>
      <c r="C41" s="10" t="s">
        <v>35</v>
      </c>
      <c r="D41" s="12">
        <v>5000</v>
      </c>
      <c r="E41" s="12">
        <v>2000</v>
      </c>
      <c r="F41" s="12">
        <v>6500</v>
      </c>
      <c r="G41" s="12"/>
    </row>
    <row r="42" spans="1:7" x14ac:dyDescent="0.3">
      <c r="A42" s="5"/>
      <c r="C42" s="10" t="s">
        <v>36</v>
      </c>
      <c r="D42" s="9">
        <v>12000</v>
      </c>
      <c r="E42" s="9">
        <v>12000</v>
      </c>
      <c r="F42" s="9">
        <v>12000</v>
      </c>
      <c r="G42" s="9"/>
    </row>
    <row r="43" spans="1:7" x14ac:dyDescent="0.3">
      <c r="A43" s="5"/>
      <c r="B43" s="5"/>
      <c r="C43" s="10" t="s">
        <v>37</v>
      </c>
      <c r="D43" s="9">
        <v>6000</v>
      </c>
      <c r="E43" s="9">
        <v>6000</v>
      </c>
      <c r="F43" s="9">
        <v>5200</v>
      </c>
      <c r="G43" s="9"/>
    </row>
    <row r="44" spans="1:7" x14ac:dyDescent="0.3">
      <c r="A44" s="5"/>
      <c r="B44" s="5"/>
      <c r="C44" s="10" t="s">
        <v>38</v>
      </c>
      <c r="D44" s="9">
        <v>2500</v>
      </c>
      <c r="E44" s="9">
        <v>2500</v>
      </c>
      <c r="F44" s="9">
        <v>1000</v>
      </c>
      <c r="G44" s="9"/>
    </row>
    <row r="45" spans="1:7" ht="16.2" thickBot="1" x14ac:dyDescent="0.35">
      <c r="A45" s="5"/>
      <c r="B45" s="5"/>
      <c r="C45" s="10" t="s">
        <v>39</v>
      </c>
      <c r="D45" s="11">
        <v>4500</v>
      </c>
      <c r="E45" s="11">
        <v>4500</v>
      </c>
      <c r="F45" s="11">
        <v>4000</v>
      </c>
      <c r="G45" s="12"/>
    </row>
    <row r="46" spans="1:7" s="15" customFormat="1" ht="16.2" thickTop="1" x14ac:dyDescent="0.3">
      <c r="A46" s="5"/>
      <c r="B46" s="5" t="s">
        <v>40</v>
      </c>
      <c r="C46" s="8"/>
      <c r="D46" s="18">
        <f>SUM(D41:D45)</f>
        <v>30000</v>
      </c>
      <c r="E46" s="18">
        <f>SUM(E41:E45)</f>
        <v>27000</v>
      </c>
      <c r="F46" s="18">
        <f>SUM(F41:F45)</f>
        <v>28700</v>
      </c>
      <c r="G46" s="16"/>
    </row>
    <row r="47" spans="1:7" ht="16.2" thickBot="1" x14ac:dyDescent="0.35">
      <c r="A47" s="5"/>
      <c r="B47" s="15"/>
      <c r="C47" s="10"/>
      <c r="D47" s="16"/>
      <c r="E47" s="16"/>
      <c r="F47" s="16"/>
      <c r="G47" s="16"/>
    </row>
    <row r="48" spans="1:7" ht="16.2" thickBot="1" x14ac:dyDescent="0.35">
      <c r="A48" s="19"/>
      <c r="B48" s="19" t="s">
        <v>41</v>
      </c>
      <c r="D48" s="21">
        <f>SUM(D20,D13,D32,D46,D38,D25)</f>
        <v>68325</v>
      </c>
      <c r="E48" s="21">
        <f>SUM(E20,E13,E32,E46,E38,E25)</f>
        <v>63325</v>
      </c>
      <c r="F48" s="21">
        <f>SUM(F46,F32,F25,F20,F13)</f>
        <v>63300</v>
      </c>
      <c r="G48" s="22"/>
    </row>
    <row r="49" spans="1:7" ht="16.2" thickBot="1" x14ac:dyDescent="0.35">
      <c r="A49" s="19" t="s">
        <v>42</v>
      </c>
      <c r="B49" s="19"/>
      <c r="C49" s="19"/>
      <c r="D49" s="23">
        <f>D7-D48</f>
        <v>0</v>
      </c>
      <c r="E49" s="23">
        <f>E7-E48</f>
        <v>0</v>
      </c>
      <c r="F49" s="23">
        <f>F7-F48</f>
        <v>0</v>
      </c>
      <c r="G49" s="22"/>
    </row>
    <row r="50" spans="1:7" ht="16.2" thickTop="1" x14ac:dyDescent="0.3">
      <c r="A50" s="5"/>
      <c r="B50" s="5"/>
      <c r="C50" s="14"/>
    </row>
    <row r="51" spans="1:7" x14ac:dyDescent="0.3">
      <c r="A51" s="5"/>
      <c r="B51" s="5"/>
      <c r="C51" s="14"/>
    </row>
    <row r="52" spans="1:7" x14ac:dyDescent="0.3">
      <c r="A52" s="5"/>
      <c r="B52" s="5"/>
      <c r="C52" s="14"/>
    </row>
    <row r="53" spans="1:7" x14ac:dyDescent="0.3">
      <c r="A53" s="5"/>
      <c r="B53" s="5"/>
      <c r="C53" s="14"/>
      <c r="D53" s="13"/>
      <c r="E53" s="13"/>
      <c r="F53" s="13"/>
      <c r="G53" s="13"/>
    </row>
    <row r="54" spans="1:7" x14ac:dyDescent="0.3">
      <c r="A54" s="5"/>
      <c r="B54" s="5"/>
    </row>
  </sheetData>
  <sheetProtection algorithmName="SHA-512" hashValue="O7D5j9L9dcAeMqHfQStOVIP7zmdoqAXOJ/faKdpPUxibZJf78HFtiVmSyDtvNHtVYsVevmmaH1LtJnN8lNSWPA==" saltValue="wykrj9p4ei3UrDtRZlpU7g==" spinCount="100000" sheet="1" objects="1" scenarios="1" selectLockedCells="1" selectUnlockedCells="1"/>
  <printOptions horizontalCentered="1"/>
  <pageMargins left="0.1" right="0.1" top="1.25" bottom="0.1" header="0.25" footer="0"/>
  <pageSetup scale="88" orientation="portrait" r:id="rId1"/>
  <headerFooter>
    <oddHeader>&amp;C&amp;"Times New Roman,Bold"&amp;14Town of Anderson 
Proposed Sewer Budget 
October 1, 2020 - September 30,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General FY22</vt:lpstr>
      <vt:lpstr>Sewer FY22</vt:lpstr>
      <vt:lpstr>'General FY22'!Print_Area</vt:lpstr>
      <vt:lpstr>'Sewer FY22'!Print_Area</vt:lpstr>
      <vt:lpstr>'General FY22'!Print_Titles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Office</dc:creator>
  <cp:lastModifiedBy>Town Office</cp:lastModifiedBy>
  <dcterms:created xsi:type="dcterms:W3CDTF">2022-03-28T16:27:52Z</dcterms:created>
  <dcterms:modified xsi:type="dcterms:W3CDTF">2022-03-28T16:30:54Z</dcterms:modified>
</cp:coreProperties>
</file>